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148708\Dropbox\SUFAI\NUCAM\Anexos\"/>
    </mc:Choice>
  </mc:AlternateContent>
  <bookViews>
    <workbookView xWindow="0" yWindow="0" windowWidth="17925" windowHeight="9135"/>
  </bookViews>
  <sheets>
    <sheet name="Efluentes Líquidos" sheetId="3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3" l="1"/>
  <c r="H57" i="3"/>
  <c r="I57" i="3"/>
  <c r="J57" i="3"/>
  <c r="K57" i="3"/>
  <c r="L57" i="3"/>
  <c r="M57" i="3"/>
  <c r="N57" i="3"/>
  <c r="O57" i="3"/>
  <c r="P57" i="3"/>
  <c r="Q57" i="3"/>
  <c r="F57" i="3"/>
  <c r="G17" i="3"/>
  <c r="G18" i="3" s="1"/>
  <c r="H17" i="3"/>
  <c r="H18" i="3" s="1"/>
  <c r="I17" i="3"/>
  <c r="I18" i="3" s="1"/>
  <c r="J17" i="3"/>
  <c r="J18" i="3" s="1"/>
  <c r="K17" i="3"/>
  <c r="K18" i="3" s="1"/>
  <c r="L17" i="3"/>
  <c r="L18" i="3" s="1"/>
  <c r="M17" i="3"/>
  <c r="M18" i="3" s="1"/>
  <c r="N17" i="3"/>
  <c r="N18" i="3" s="1"/>
  <c r="O17" i="3"/>
  <c r="O18" i="3" s="1"/>
  <c r="P17" i="3"/>
  <c r="P18" i="3" s="1"/>
  <c r="Q17" i="3"/>
  <c r="Q18" i="3" s="1"/>
  <c r="F17" i="3"/>
  <c r="Q13" i="3"/>
  <c r="Q14" i="3" s="1"/>
  <c r="H13" i="3"/>
  <c r="H14" i="3" s="1"/>
  <c r="I13" i="3"/>
  <c r="I14" i="3" s="1"/>
  <c r="J13" i="3"/>
  <c r="J14" i="3" s="1"/>
  <c r="K13" i="3"/>
  <c r="K14" i="3" s="1"/>
  <c r="L13" i="3"/>
  <c r="L14" i="3" s="1"/>
  <c r="M13" i="3"/>
  <c r="M14" i="3" s="1"/>
  <c r="N13" i="3"/>
  <c r="N14" i="3" s="1"/>
  <c r="O13" i="3"/>
  <c r="O14" i="3" s="1"/>
  <c r="P13" i="3"/>
  <c r="P14" i="3" s="1"/>
  <c r="F13" i="3"/>
  <c r="F14" i="3" s="1"/>
  <c r="G13" i="3"/>
  <c r="G14" i="3" s="1"/>
  <c r="Q15" i="3"/>
  <c r="Q19" i="3" l="1"/>
  <c r="F18" i="3"/>
</calcChain>
</file>

<file path=xl/sharedStrings.xml><?xml version="1.0" encoding="utf-8"?>
<sst xmlns="http://schemas.openxmlformats.org/spreadsheetml/2006/main" count="186" uniqueCount="104">
  <si>
    <t>Empreendimento</t>
  </si>
  <si>
    <t>Processo Administrativo</t>
  </si>
  <si>
    <t>Data de Concessão da Licença</t>
  </si>
  <si>
    <t>Validade</t>
  </si>
  <si>
    <t>Atendeu</t>
  </si>
  <si>
    <t>Não atendeu</t>
  </si>
  <si>
    <t>Verificação in loco</t>
  </si>
  <si>
    <t>Não analisada</t>
  </si>
  <si>
    <t>4 anos</t>
  </si>
  <si>
    <t>0000/000/0000/000</t>
  </si>
  <si>
    <t>XXXXXXXXXXXX</t>
  </si>
  <si>
    <t>ANÁLISE EFLUENTES LÍQUIDOS</t>
  </si>
  <si>
    <t>Efluente Tratado</t>
  </si>
  <si>
    <t>Detergentes</t>
  </si>
  <si>
    <t>DBO</t>
  </si>
  <si>
    <t>Eficácia DBO</t>
  </si>
  <si>
    <t>DQO</t>
  </si>
  <si>
    <t>Eficácia DQO</t>
  </si>
  <si>
    <t>Óleos e Graxas ( Minerais)</t>
  </si>
  <si>
    <t>Óleos e Graxas ( Vegetais)</t>
  </si>
  <si>
    <t>Ph</t>
  </si>
  <si>
    <t>Sólidos Suspensos</t>
  </si>
  <si>
    <t>Sólidos Sedimentáveis</t>
  </si>
  <si>
    <t>Temperatura</t>
  </si>
  <si>
    <t>Vazão</t>
  </si>
  <si>
    <t>Unid</t>
  </si>
  <si>
    <t>Eficiência Mensal DBO (%)</t>
  </si>
  <si>
    <t>Eficiência Anual DBO (%)</t>
  </si>
  <si>
    <t>Eficiência Mensal DQO (%)</t>
  </si>
  <si>
    <t>Eficiência Anual DQO (%)</t>
  </si>
  <si>
    <t>ºC</t>
  </si>
  <si>
    <t>Eficiência</t>
  </si>
  <si>
    <t>Arsênio total</t>
  </si>
  <si>
    <t>Bário total</t>
  </si>
  <si>
    <t>Boro total</t>
  </si>
  <si>
    <t>Cádmio total</t>
  </si>
  <si>
    <t>Chumbo total</t>
  </si>
  <si>
    <t>Cobre dissolvido</t>
  </si>
  <si>
    <t>Cromo hexavalente</t>
  </si>
  <si>
    <t>Cromo trivalente</t>
  </si>
  <si>
    <t>Estanho total</t>
  </si>
  <si>
    <t>Ferro dissolvido</t>
  </si>
  <si>
    <t>Fluoreto total</t>
  </si>
  <si>
    <t>Manganês dissolvido</t>
  </si>
  <si>
    <t>Mercúrio total</t>
  </si>
  <si>
    <t>Níquel total</t>
  </si>
  <si>
    <t>Prata total</t>
  </si>
  <si>
    <t>Selênio total</t>
  </si>
  <si>
    <t>Sulfeto</t>
  </si>
  <si>
    <t>Zinco total</t>
  </si>
  <si>
    <t>Clorofórmio</t>
  </si>
  <si>
    <t>Dicloroeteno</t>
  </si>
  <si>
    <t>Tetracloreto de Carbono</t>
  </si>
  <si>
    <t>Tricloroeteno</t>
  </si>
  <si>
    <r>
      <t xml:space="preserve">Cianeto livre </t>
    </r>
    <r>
      <rPr>
        <sz val="10"/>
        <color theme="1"/>
        <rFont val="Arial"/>
        <family val="2"/>
      </rPr>
      <t>(destilável por ácidos fracos)</t>
    </r>
  </si>
  <si>
    <r>
      <t>mg/L Cr</t>
    </r>
    <r>
      <rPr>
        <vertAlign val="superscript"/>
        <sz val="12"/>
        <color theme="1"/>
        <rFont val="Arial"/>
        <family val="2"/>
      </rPr>
      <t>6+</t>
    </r>
  </si>
  <si>
    <r>
      <t>mg/L Cr</t>
    </r>
    <r>
      <rPr>
        <vertAlign val="superscript"/>
        <sz val="12"/>
        <color theme="1"/>
        <rFont val="Arial"/>
        <family val="2"/>
      </rPr>
      <t>3+</t>
    </r>
  </si>
  <si>
    <t>mg/L</t>
  </si>
  <si>
    <t>ml/L</t>
  </si>
  <si>
    <t>mg/L As</t>
  </si>
  <si>
    <t>mg/L Ba</t>
  </si>
  <si>
    <t>mg/L B</t>
  </si>
  <si>
    <t>mg/L Cd</t>
  </si>
  <si>
    <t>mg/L Pb</t>
  </si>
  <si>
    <t>mg/L CN</t>
  </si>
  <si>
    <t>mg/L Cu</t>
  </si>
  <si>
    <t>mg/L Sn</t>
  </si>
  <si>
    <t>mg/L Fe</t>
  </si>
  <si>
    <t>mg/L F</t>
  </si>
  <si>
    <t>mg/L Mn</t>
  </si>
  <si>
    <t>mg/L Hg</t>
  </si>
  <si>
    <t>mg/L Ni</t>
  </si>
  <si>
    <t>mg/L N</t>
  </si>
  <si>
    <t>mg/L Ag</t>
  </si>
  <si>
    <t>mg/L Se</t>
  </si>
  <si>
    <t>mg/L S</t>
  </si>
  <si>
    <t>mg/L Zn</t>
  </si>
  <si>
    <r>
      <t>Fenóis totais </t>
    </r>
    <r>
      <rPr>
        <sz val="10"/>
        <color theme="1"/>
        <rFont val="Arial"/>
        <family val="2"/>
      </rPr>
      <t>(substâncias que reagem com 4‑aminoantipirina) </t>
    </r>
  </si>
  <si>
    <r>
      <t>mg/L C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H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OH</t>
    </r>
  </si>
  <si>
    <t>L Inf.</t>
  </si>
  <si>
    <t>L Sup.</t>
  </si>
  <si>
    <t>Nitrogênio amoniacal total**</t>
  </si>
  <si>
    <t>(*) DN COPAM CERH 01 2008</t>
  </si>
  <si>
    <t>Resultados  Ano  0000</t>
  </si>
  <si>
    <t>Unidade</t>
  </si>
  <si>
    <t>Parâmetro</t>
  </si>
  <si>
    <t>Período Avaliado</t>
  </si>
  <si>
    <t>Início:</t>
  </si>
  <si>
    <t>Final:</t>
  </si>
  <si>
    <t>xx/xx/xxxx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</si>
  <si>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</si>
  <si>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</si>
  <si>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</si>
  <si>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</si>
  <si>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</si>
  <si>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</si>
  <si>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</si>
  <si>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</si>
  <si>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</si>
  <si>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</si>
  <si>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</si>
  <si>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</si>
  <si>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Ponto:</t>
  </si>
  <si>
    <t xml:space="preserve"> PA01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</si>
</sst>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0" xfId="0" applyFill="1"/>
    <xf numFmtId="14" fontId="0" fillId="2" borderId="0" xfId="0" applyNumberFormat="1" applyFill="1" applyAlignment="1">
      <alignment horizontal="left"/>
    </xf>
    <xf numFmtId="0" fontId="0" fillId="4" borderId="0" xfId="0" applyFill="1"/>
    <xf numFmtId="0" fontId="1" fillId="4" borderId="0" xfId="0" applyFont="1" applyFill="1" applyAlignment="1">
      <alignment horizontal="left"/>
    </xf>
    <xf numFmtId="2" fontId="4" fillId="5" borderId="1" xfId="1" applyNumberFormat="1" applyFont="1" applyBorder="1"/>
    <xf numFmtId="0" fontId="4" fillId="5" borderId="1" xfId="1" applyFont="1" applyBorder="1" applyAlignment="1">
      <alignment horizontal="center"/>
    </xf>
    <xf numFmtId="2" fontId="4" fillId="5" borderId="1" xfId="1" applyNumberFormat="1" applyFont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horizontal="left"/>
    </xf>
    <xf numFmtId="0" fontId="0" fillId="0" borderId="0" xfId="0" applyFont="1"/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17" fontId="3" fillId="6" borderId="1" xfId="0" applyNumberFormat="1" applyFont="1" applyFill="1" applyBorder="1"/>
    <xf numFmtId="0" fontId="3" fillId="6" borderId="1" xfId="0" applyFont="1" applyFill="1" applyBorder="1" applyAlignment="1">
      <alignment horizontal="left"/>
    </xf>
    <xf numFmtId="0" fontId="5" fillId="6" borderId="1" xfId="0" applyFont="1" applyFill="1" applyBorder="1" applyAlignment="1"/>
    <xf numFmtId="2" fontId="5" fillId="6" borderId="1" xfId="0" applyNumberFormat="1" applyFont="1" applyFill="1" applyBorder="1" applyAlignment="1">
      <alignment horizontal="right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justify" vertical="center" wrapText="1"/>
    </xf>
    <xf numFmtId="0" fontId="12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 wrapText="1"/>
    </xf>
    <xf numFmtId="0" fontId="0" fillId="2" borderId="1" xfId="0" applyFill="1" applyBorder="1"/>
    <xf numFmtId="0" fontId="13" fillId="2" borderId="1" xfId="0" applyFont="1" applyFill="1" applyBorder="1" applyAlignment="1">
      <alignment vertical="center"/>
    </xf>
    <xf numFmtId="17" fontId="3" fillId="6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</cellXfs>
  <cellStyles count="2">
    <cellStyle name="Bom" xfId="1" builtinId="26"/>
    <cellStyle name="Normal" xfId="0" builtinId="0"/>
  </cellStyles>
  <dxfs count="16"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zoomScale="65" zoomScaleNormal="65" workbookViewId="0">
      <selection activeCell="W19" sqref="W19"/>
    </sheetView>
  </sheetViews>
  <sheetFormatPr defaultRowHeight="15" x14ac:dyDescent="0.25"/>
  <cols>
    <col min="1" max="1" width="30.42578125" customWidth="1"/>
    <col min="2" max="2" width="5.5703125" style="11" bestFit="1" customWidth="1"/>
    <col min="3" max="3" width="7.140625" style="11" bestFit="1" customWidth="1"/>
    <col min="4" max="4" width="15.140625" style="11" bestFit="1" customWidth="1"/>
    <col min="5" max="5" width="9.85546875" style="13" bestFit="1" customWidth="1"/>
    <col min="6" max="6" width="10.85546875" bestFit="1" customWidth="1"/>
    <col min="7" max="15" width="10.42578125" customWidth="1"/>
    <col min="16" max="17" width="11.42578125" bestFit="1" customWidth="1"/>
  </cols>
  <sheetData>
    <row r="1" spans="1:17" s="4" customFormat="1" x14ac:dyDescent="0.25">
      <c r="B1" s="9"/>
      <c r="C1" s="9"/>
      <c r="D1" s="9"/>
      <c r="E1" s="12"/>
    </row>
    <row r="2" spans="1:17" x14ac:dyDescent="0.25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s="4" customFormat="1" x14ac:dyDescent="0.25">
      <c r="B3" s="9"/>
      <c r="C3" s="9"/>
      <c r="D3" s="9"/>
      <c r="E3" s="12"/>
    </row>
    <row r="4" spans="1:17" ht="15" customHeight="1" x14ac:dyDescent="0.25">
      <c r="A4" s="45" t="s">
        <v>0</v>
      </c>
      <c r="B4" s="45"/>
      <c r="C4" s="45"/>
      <c r="D4" s="45"/>
      <c r="E4" s="45"/>
      <c r="F4" s="45"/>
      <c r="G4" s="45"/>
      <c r="H4" s="47" t="s">
        <v>10</v>
      </c>
      <c r="I4" s="47"/>
      <c r="J4" s="47"/>
      <c r="K4" s="47"/>
      <c r="L4" s="47"/>
      <c r="M4" s="47"/>
      <c r="N4" s="31" t="s">
        <v>86</v>
      </c>
      <c r="O4" s="32"/>
      <c r="P4" s="32"/>
      <c r="Q4" s="33"/>
    </row>
    <row r="5" spans="1:17" ht="15" customHeight="1" x14ac:dyDescent="0.25">
      <c r="A5" s="45" t="s">
        <v>1</v>
      </c>
      <c r="B5" s="45"/>
      <c r="C5" s="45"/>
      <c r="D5" s="45"/>
      <c r="E5" s="45"/>
      <c r="F5" s="45"/>
      <c r="G5" s="45"/>
      <c r="H5" s="2" t="s">
        <v>9</v>
      </c>
      <c r="I5" s="2"/>
      <c r="J5" s="2"/>
      <c r="K5" s="2"/>
      <c r="L5" s="2"/>
      <c r="M5" s="2"/>
      <c r="N5" s="28" t="s">
        <v>102</v>
      </c>
      <c r="O5" s="34" t="s">
        <v>103</v>
      </c>
      <c r="P5" s="35"/>
      <c r="Q5" s="36"/>
    </row>
    <row r="6" spans="1:17" x14ac:dyDescent="0.25">
      <c r="A6" s="45" t="s">
        <v>2</v>
      </c>
      <c r="B6" s="45"/>
      <c r="C6" s="45"/>
      <c r="D6" s="45"/>
      <c r="E6" s="45"/>
      <c r="F6" s="45"/>
      <c r="G6" s="45"/>
      <c r="H6" s="3">
        <v>42433</v>
      </c>
      <c r="I6" s="2"/>
      <c r="J6" s="2"/>
      <c r="K6" s="2"/>
      <c r="L6" s="2"/>
      <c r="M6" s="2"/>
      <c r="N6" s="27" t="s">
        <v>87</v>
      </c>
      <c r="O6" s="37" t="s">
        <v>89</v>
      </c>
      <c r="P6" s="38"/>
      <c r="Q6" s="39"/>
    </row>
    <row r="7" spans="1:17" x14ac:dyDescent="0.25">
      <c r="A7" s="45" t="s">
        <v>3</v>
      </c>
      <c r="B7" s="45"/>
      <c r="C7" s="45"/>
      <c r="D7" s="45"/>
      <c r="E7" s="45"/>
      <c r="F7" s="45"/>
      <c r="G7" s="45"/>
      <c r="H7" s="2" t="s">
        <v>8</v>
      </c>
      <c r="I7" s="2"/>
      <c r="J7" s="2"/>
      <c r="K7" s="2"/>
      <c r="L7" s="2"/>
      <c r="M7" s="2"/>
      <c r="N7" s="27" t="s">
        <v>88</v>
      </c>
      <c r="O7" s="37" t="s">
        <v>89</v>
      </c>
      <c r="P7" s="38"/>
      <c r="Q7" s="39"/>
    </row>
    <row r="8" spans="1:17" s="4" customFormat="1" x14ac:dyDescent="0.25">
      <c r="A8" s="5"/>
      <c r="B8" s="10"/>
      <c r="C8" s="10"/>
      <c r="D8" s="10"/>
      <c r="E8" s="12"/>
      <c r="F8" s="5"/>
      <c r="G8" s="5"/>
    </row>
    <row r="9" spans="1:17" s="4" customFormat="1" x14ac:dyDescent="0.25">
      <c r="B9" s="9"/>
      <c r="C9" s="9"/>
      <c r="D9" s="9"/>
      <c r="E9" s="12"/>
    </row>
    <row r="10" spans="1:17" ht="19.5" customHeight="1" x14ac:dyDescent="0.25">
      <c r="A10" s="43" t="s">
        <v>12</v>
      </c>
      <c r="B10" s="46"/>
      <c r="C10" s="46"/>
      <c r="D10" s="46"/>
      <c r="E10" s="46"/>
      <c r="F10" s="29" t="s">
        <v>83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8.75" customHeight="1" x14ac:dyDescent="0.25">
      <c r="A11" s="44"/>
      <c r="B11" s="14" t="s">
        <v>79</v>
      </c>
      <c r="C11" s="14" t="s">
        <v>80</v>
      </c>
      <c r="D11" s="14" t="s">
        <v>25</v>
      </c>
      <c r="E11" s="14" t="s">
        <v>31</v>
      </c>
      <c r="F11" s="15" t="s">
        <v>90</v>
      </c>
      <c r="G11" s="15" t="s">
        <v>91</v>
      </c>
      <c r="H11" s="15" t="s">
        <v>92</v>
      </c>
      <c r="I11" s="15" t="s">
        <v>93</v>
      </c>
      <c r="J11" s="15" t="s">
        <v>94</v>
      </c>
      <c r="K11" s="15" t="s">
        <v>95</v>
      </c>
      <c r="L11" s="15" t="s">
        <v>96</v>
      </c>
      <c r="M11" s="15" t="s">
        <v>97</v>
      </c>
      <c r="N11" s="15" t="s">
        <v>98</v>
      </c>
      <c r="O11" s="15" t="s">
        <v>99</v>
      </c>
      <c r="P11" s="15" t="s">
        <v>100</v>
      </c>
      <c r="Q11" s="15" t="s">
        <v>101</v>
      </c>
    </row>
    <row r="12" spans="1:17" x14ac:dyDescent="0.25">
      <c r="A12" s="16" t="s">
        <v>14</v>
      </c>
      <c r="B12" s="17"/>
      <c r="C12" s="18">
        <v>60</v>
      </c>
      <c r="D12" s="19" t="s">
        <v>57</v>
      </c>
      <c r="E12" s="20"/>
      <c r="F12" s="6">
        <v>15.84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19" t="s">
        <v>26</v>
      </c>
      <c r="B13" s="19"/>
      <c r="C13" s="18"/>
      <c r="D13" s="19"/>
      <c r="E13" s="20">
        <v>75</v>
      </c>
      <c r="F13" s="6">
        <f>IF(F59="","",(((F59-F12)/F59)*100))</f>
        <v>-104.91591203104784</v>
      </c>
      <c r="G13" s="6" t="str">
        <f>IF(G59="","",(((G59-G12)/G59)*100))</f>
        <v/>
      </c>
      <c r="H13" s="6" t="str">
        <f t="shared" ref="H13:P13" si="0">IF(H59="","",(((H59-H12)/H59)*100))</f>
        <v/>
      </c>
      <c r="I13" s="6" t="str">
        <f t="shared" si="0"/>
        <v/>
      </c>
      <c r="J13" s="6" t="str">
        <f t="shared" si="0"/>
        <v/>
      </c>
      <c r="K13" s="6" t="str">
        <f t="shared" si="0"/>
        <v/>
      </c>
      <c r="L13" s="6" t="str">
        <f t="shared" si="0"/>
        <v/>
      </c>
      <c r="M13" s="6" t="str">
        <f t="shared" si="0"/>
        <v/>
      </c>
      <c r="N13" s="6" t="str">
        <f t="shared" si="0"/>
        <v/>
      </c>
      <c r="O13" s="6" t="str">
        <f t="shared" si="0"/>
        <v/>
      </c>
      <c r="P13" s="6" t="str">
        <f t="shared" si="0"/>
        <v/>
      </c>
      <c r="Q13" s="6" t="str">
        <f>IF(Q59="","",(((Q59-Q12)/Q59)*100))</f>
        <v/>
      </c>
    </row>
    <row r="14" spans="1:17" x14ac:dyDescent="0.25">
      <c r="A14" s="19" t="s">
        <v>15</v>
      </c>
      <c r="B14" s="19"/>
      <c r="C14" s="18"/>
      <c r="D14" s="19"/>
      <c r="E14" s="20"/>
      <c r="F14" s="7" t="str">
        <f>IF(F13="","",IF(OR(F13&gt;=75,F12&lt;60),"Sim","Não"))</f>
        <v>Sim</v>
      </c>
      <c r="G14" s="7" t="str">
        <f t="shared" ref="G14:Q14" si="1">IF(G13="","",IF(OR(G13&gt;=75,G12&lt;60),"Sim","Não"))</f>
        <v/>
      </c>
      <c r="H14" s="7" t="str">
        <f t="shared" si="1"/>
        <v/>
      </c>
      <c r="I14" s="7" t="str">
        <f t="shared" si="1"/>
        <v/>
      </c>
      <c r="J14" s="7" t="str">
        <f t="shared" si="1"/>
        <v/>
      </c>
      <c r="K14" s="7" t="str">
        <f t="shared" si="1"/>
        <v/>
      </c>
      <c r="L14" s="7" t="str">
        <f t="shared" si="1"/>
        <v/>
      </c>
      <c r="M14" s="7" t="str">
        <f t="shared" si="1"/>
        <v/>
      </c>
      <c r="N14" s="7" t="str">
        <f t="shared" si="1"/>
        <v/>
      </c>
      <c r="O14" s="7" t="str">
        <f t="shared" si="1"/>
        <v/>
      </c>
      <c r="P14" s="7" t="str">
        <f t="shared" si="1"/>
        <v/>
      </c>
      <c r="Q14" s="7" t="str">
        <f t="shared" si="1"/>
        <v/>
      </c>
    </row>
    <row r="15" spans="1:17" x14ac:dyDescent="0.25">
      <c r="A15" s="19" t="s">
        <v>27</v>
      </c>
      <c r="B15" s="19"/>
      <c r="C15" s="18"/>
      <c r="D15" s="19"/>
      <c r="E15" s="20">
        <v>85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">
        <f>AVERAGE(F13:Q13)</f>
        <v>-104.91591203104784</v>
      </c>
    </row>
    <row r="16" spans="1:17" x14ac:dyDescent="0.25">
      <c r="A16" s="16" t="s">
        <v>16</v>
      </c>
      <c r="B16" s="17"/>
      <c r="C16" s="18">
        <v>180</v>
      </c>
      <c r="D16" s="19" t="s">
        <v>57</v>
      </c>
      <c r="E16" s="20">
        <v>70</v>
      </c>
      <c r="F16" s="6">
        <v>14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19" t="s">
        <v>28</v>
      </c>
      <c r="B17" s="19"/>
      <c r="C17" s="18"/>
      <c r="D17" s="19"/>
      <c r="E17" s="20"/>
      <c r="F17" s="6">
        <f>IF(F60="","",(((F60-F16)/F60)*100))</f>
        <v>7.8947368421052584</v>
      </c>
      <c r="G17" s="6" t="str">
        <f t="shared" ref="G17:Q17" si="2">IF(G60="","",(((G60-G16)/G60)*100))</f>
        <v/>
      </c>
      <c r="H17" s="6" t="str">
        <f t="shared" si="2"/>
        <v/>
      </c>
      <c r="I17" s="6" t="str">
        <f t="shared" si="2"/>
        <v/>
      </c>
      <c r="J17" s="6" t="str">
        <f t="shared" si="2"/>
        <v/>
      </c>
      <c r="K17" s="6" t="str">
        <f t="shared" si="2"/>
        <v/>
      </c>
      <c r="L17" s="6" t="str">
        <f t="shared" si="2"/>
        <v/>
      </c>
      <c r="M17" s="6" t="str">
        <f t="shared" si="2"/>
        <v/>
      </c>
      <c r="N17" s="6" t="str">
        <f t="shared" si="2"/>
        <v/>
      </c>
      <c r="O17" s="6" t="str">
        <f t="shared" si="2"/>
        <v/>
      </c>
      <c r="P17" s="6" t="str">
        <f t="shared" si="2"/>
        <v/>
      </c>
      <c r="Q17" s="6" t="str">
        <f t="shared" si="2"/>
        <v/>
      </c>
    </row>
    <row r="18" spans="1:17" x14ac:dyDescent="0.25">
      <c r="A18" s="19" t="s">
        <v>17</v>
      </c>
      <c r="B18" s="19"/>
      <c r="C18" s="18"/>
      <c r="D18" s="19"/>
      <c r="E18" s="20"/>
      <c r="F18" s="8" t="str">
        <f>IF(F17="","",IF(OR(F17&gt;=70,F16&lt;180),"Sim","Não"))</f>
        <v>Sim</v>
      </c>
      <c r="G18" s="8" t="str">
        <f t="shared" ref="G18:Q18" si="3">IF(G17="","",IF(OR(G17&gt;=70,G16&lt;180),"Sim","Não"))</f>
        <v/>
      </c>
      <c r="H18" s="8" t="str">
        <f t="shared" si="3"/>
        <v/>
      </c>
      <c r="I18" s="8" t="str">
        <f t="shared" si="3"/>
        <v/>
      </c>
      <c r="J18" s="8" t="str">
        <f t="shared" si="3"/>
        <v/>
      </c>
      <c r="K18" s="8" t="str">
        <f t="shared" si="3"/>
        <v/>
      </c>
      <c r="L18" s="8" t="str">
        <f t="shared" si="3"/>
        <v/>
      </c>
      <c r="M18" s="8" t="str">
        <f t="shared" si="3"/>
        <v/>
      </c>
      <c r="N18" s="8" t="str">
        <f t="shared" si="3"/>
        <v/>
      </c>
      <c r="O18" s="8" t="str">
        <f t="shared" si="3"/>
        <v/>
      </c>
      <c r="P18" s="8" t="str">
        <f t="shared" si="3"/>
        <v/>
      </c>
      <c r="Q18" s="8" t="str">
        <f t="shared" si="3"/>
        <v/>
      </c>
    </row>
    <row r="19" spans="1:17" x14ac:dyDescent="0.25">
      <c r="A19" s="19" t="s">
        <v>29</v>
      </c>
      <c r="B19" s="19"/>
      <c r="C19" s="18"/>
      <c r="D19" s="19"/>
      <c r="E19" s="20">
        <v>75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">
        <f>AVERAGE(F17:Q17)</f>
        <v>7.8947368421052584</v>
      </c>
    </row>
    <row r="20" spans="1:17" x14ac:dyDescent="0.25">
      <c r="A20" s="16" t="s">
        <v>18</v>
      </c>
      <c r="B20" s="17"/>
      <c r="C20" s="18">
        <v>20</v>
      </c>
      <c r="D20" s="19" t="s">
        <v>57</v>
      </c>
      <c r="E20" s="20"/>
      <c r="F20" s="6">
        <v>61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16" t="s">
        <v>19</v>
      </c>
      <c r="B21" s="17"/>
      <c r="C21" s="18">
        <v>50</v>
      </c>
      <c r="D21" s="19" t="s">
        <v>57</v>
      </c>
      <c r="E21" s="20"/>
      <c r="F21" s="6">
        <v>61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16" t="s">
        <v>20</v>
      </c>
      <c r="B22" s="19">
        <v>6</v>
      </c>
      <c r="C22" s="18">
        <v>9</v>
      </c>
      <c r="D22" s="19"/>
      <c r="E22" s="20"/>
      <c r="F22" s="6">
        <v>8.3800000000000008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16" t="s">
        <v>21</v>
      </c>
      <c r="B23" s="17"/>
      <c r="C23" s="18">
        <v>100</v>
      </c>
      <c r="D23" s="19" t="s">
        <v>57</v>
      </c>
      <c r="E23" s="20"/>
      <c r="F23" s="6">
        <v>60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16" t="s">
        <v>22</v>
      </c>
      <c r="B24" s="17"/>
      <c r="C24" s="18">
        <v>1</v>
      </c>
      <c r="D24" s="19" t="s">
        <v>58</v>
      </c>
      <c r="E24" s="20"/>
      <c r="F24" s="6">
        <v>0.3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16" t="s">
        <v>23</v>
      </c>
      <c r="B25" s="17"/>
      <c r="C25" s="18">
        <v>40</v>
      </c>
      <c r="D25" s="19" t="s">
        <v>30</v>
      </c>
      <c r="E25" s="20"/>
      <c r="F25" s="6">
        <v>25.6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16" t="s">
        <v>13</v>
      </c>
      <c r="B26" s="17"/>
      <c r="C26" s="18">
        <v>2</v>
      </c>
      <c r="D26" s="19" t="s">
        <v>58</v>
      </c>
      <c r="E26" s="20"/>
      <c r="F26" s="6">
        <v>6.3E-2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16" t="s">
        <v>24</v>
      </c>
      <c r="B27" s="17"/>
      <c r="C27" s="18">
        <v>1.5</v>
      </c>
      <c r="D27" s="19" t="s">
        <v>24</v>
      </c>
      <c r="E27" s="21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22" t="s">
        <v>32</v>
      </c>
      <c r="B28" s="17"/>
      <c r="C28" s="18">
        <v>0.2</v>
      </c>
      <c r="D28" s="19" t="s">
        <v>59</v>
      </c>
      <c r="E28" s="20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22" t="s">
        <v>33</v>
      </c>
      <c r="B29" s="17"/>
      <c r="C29" s="18">
        <v>5</v>
      </c>
      <c r="D29" s="19" t="s">
        <v>60</v>
      </c>
      <c r="E29" s="2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idden="1" x14ac:dyDescent="0.25">
      <c r="A30" s="22" t="s">
        <v>34</v>
      </c>
      <c r="B30" s="17"/>
      <c r="C30" s="18">
        <v>5</v>
      </c>
      <c r="D30" s="19" t="s">
        <v>61</v>
      </c>
      <c r="E30" s="20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idden="1" x14ac:dyDescent="0.25">
      <c r="A31" s="22" t="s">
        <v>35</v>
      </c>
      <c r="B31" s="17"/>
      <c r="C31" s="18">
        <v>0.1</v>
      </c>
      <c r="D31" s="19" t="s">
        <v>62</v>
      </c>
      <c r="E31" s="20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idden="1" x14ac:dyDescent="0.25">
      <c r="A32" s="22" t="s">
        <v>36</v>
      </c>
      <c r="B32" s="17"/>
      <c r="C32" s="18">
        <v>0.1</v>
      </c>
      <c r="D32" s="19" t="s">
        <v>63</v>
      </c>
      <c r="E32" s="20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25.5" hidden="1" x14ac:dyDescent="0.25">
      <c r="A33" s="22" t="s">
        <v>54</v>
      </c>
      <c r="B33" s="17"/>
      <c r="C33" s="18">
        <v>0.2</v>
      </c>
      <c r="D33" s="19" t="s">
        <v>64</v>
      </c>
      <c r="E33" s="20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idden="1" x14ac:dyDescent="0.25">
      <c r="A34" s="22" t="s">
        <v>37</v>
      </c>
      <c r="B34" s="17"/>
      <c r="C34" s="18">
        <v>1</v>
      </c>
      <c r="D34" s="19" t="s">
        <v>65</v>
      </c>
      <c r="E34" s="20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8.75" hidden="1" x14ac:dyDescent="0.25">
      <c r="A35" s="22" t="s">
        <v>38</v>
      </c>
      <c r="B35" s="17"/>
      <c r="C35" s="18">
        <v>0.5</v>
      </c>
      <c r="D35" s="19" t="s">
        <v>55</v>
      </c>
      <c r="E35" s="20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8.75" hidden="1" x14ac:dyDescent="0.25">
      <c r="A36" s="22" t="s">
        <v>39</v>
      </c>
      <c r="B36" s="17"/>
      <c r="C36" s="18">
        <v>1</v>
      </c>
      <c r="D36" s="19" t="s">
        <v>56</v>
      </c>
      <c r="E36" s="20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idden="1" x14ac:dyDescent="0.25">
      <c r="A37" s="22" t="s">
        <v>40</v>
      </c>
      <c r="B37" s="17"/>
      <c r="C37" s="18">
        <v>4</v>
      </c>
      <c r="D37" s="19" t="s">
        <v>66</v>
      </c>
      <c r="E37" s="2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idden="1" x14ac:dyDescent="0.25">
      <c r="A38" s="22" t="s">
        <v>41</v>
      </c>
      <c r="B38" s="17"/>
      <c r="C38" s="18">
        <v>15</v>
      </c>
      <c r="D38" s="19" t="s">
        <v>67</v>
      </c>
      <c r="E38" s="2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idden="1" x14ac:dyDescent="0.25">
      <c r="A39" s="22" t="s">
        <v>42</v>
      </c>
      <c r="B39" s="17"/>
      <c r="C39" s="18">
        <v>10</v>
      </c>
      <c r="D39" s="19" t="s">
        <v>68</v>
      </c>
      <c r="E39" s="2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idden="1" x14ac:dyDescent="0.25">
      <c r="A40" s="22" t="s">
        <v>43</v>
      </c>
      <c r="B40" s="17"/>
      <c r="C40" s="18">
        <v>1</v>
      </c>
      <c r="D40" s="19" t="s">
        <v>69</v>
      </c>
      <c r="E40" s="2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idden="1" x14ac:dyDescent="0.25">
      <c r="A41" s="22" t="s">
        <v>44</v>
      </c>
      <c r="B41" s="17"/>
      <c r="C41" s="18">
        <v>0.01</v>
      </c>
      <c r="D41" s="19" t="s">
        <v>70</v>
      </c>
      <c r="E41" s="23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idden="1" x14ac:dyDescent="0.25">
      <c r="A42" s="22" t="s">
        <v>45</v>
      </c>
      <c r="B42" s="17"/>
      <c r="C42" s="18">
        <v>1</v>
      </c>
      <c r="D42" s="19" t="s">
        <v>71</v>
      </c>
      <c r="E42" s="2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idden="1" x14ac:dyDescent="0.25">
      <c r="A43" s="22" t="s">
        <v>81</v>
      </c>
      <c r="B43" s="17"/>
      <c r="C43" s="18">
        <v>20</v>
      </c>
      <c r="D43" s="19" t="s">
        <v>72</v>
      </c>
      <c r="E43" s="2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idden="1" x14ac:dyDescent="0.25">
      <c r="A44" s="22" t="s">
        <v>46</v>
      </c>
      <c r="B44" s="17"/>
      <c r="C44" s="18">
        <v>0.1</v>
      </c>
      <c r="D44" s="19" t="s">
        <v>73</v>
      </c>
      <c r="E44" s="2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idden="1" x14ac:dyDescent="0.25">
      <c r="A45" s="22" t="s">
        <v>47</v>
      </c>
      <c r="B45" s="17"/>
      <c r="C45" s="18">
        <v>0.3</v>
      </c>
      <c r="D45" s="19" t="s">
        <v>74</v>
      </c>
      <c r="E45" s="24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idden="1" x14ac:dyDescent="0.25">
      <c r="A46" s="22" t="s">
        <v>48</v>
      </c>
      <c r="B46" s="17"/>
      <c r="C46" s="18">
        <v>1</v>
      </c>
      <c r="D46" s="19" t="s">
        <v>75</v>
      </c>
      <c r="E46" s="2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idden="1" x14ac:dyDescent="0.25">
      <c r="A47" s="22" t="s">
        <v>49</v>
      </c>
      <c r="B47" s="17"/>
      <c r="C47" s="18">
        <v>5</v>
      </c>
      <c r="D47" s="19" t="s">
        <v>76</v>
      </c>
      <c r="E47" s="2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idden="1" x14ac:dyDescent="0.25">
      <c r="A48" s="22" t="s">
        <v>50</v>
      </c>
      <c r="B48" s="17"/>
      <c r="C48" s="18">
        <v>1</v>
      </c>
      <c r="D48" s="19" t="s">
        <v>57</v>
      </c>
      <c r="E48" s="24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idden="1" x14ac:dyDescent="0.25">
      <c r="A49" s="22" t="s">
        <v>51</v>
      </c>
      <c r="B49" s="17"/>
      <c r="C49" s="18">
        <v>1</v>
      </c>
      <c r="D49" s="19" t="s">
        <v>57</v>
      </c>
      <c r="E49" s="24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25.5" hidden="1" x14ac:dyDescent="0.35">
      <c r="A50" s="22" t="s">
        <v>77</v>
      </c>
      <c r="B50" s="17"/>
      <c r="C50" s="18">
        <v>0.5</v>
      </c>
      <c r="D50" s="19" t="s">
        <v>78</v>
      </c>
      <c r="E50" s="2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idden="1" x14ac:dyDescent="0.25">
      <c r="A51" s="22" t="s">
        <v>52</v>
      </c>
      <c r="B51" s="17"/>
      <c r="C51" s="18">
        <v>1</v>
      </c>
      <c r="D51" s="19" t="s">
        <v>57</v>
      </c>
      <c r="E51" s="2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idden="1" x14ac:dyDescent="0.25">
      <c r="A52" s="22" t="s">
        <v>53</v>
      </c>
      <c r="B52" s="17"/>
      <c r="C52" s="18">
        <v>1</v>
      </c>
      <c r="D52" s="19" t="s">
        <v>57</v>
      </c>
      <c r="E52" s="24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4" customFormat="1" x14ac:dyDescent="0.25">
      <c r="B53" s="9"/>
      <c r="C53" s="9"/>
      <c r="D53" s="9"/>
      <c r="E53" s="12"/>
    </row>
    <row r="54" spans="1:17" s="4" customFormat="1" ht="26.25" customHeight="1" x14ac:dyDescent="0.25">
      <c r="A54" s="42" t="s">
        <v>82</v>
      </c>
      <c r="B54" s="42"/>
      <c r="C54" s="42"/>
      <c r="D54" s="42"/>
      <c r="E54" s="42"/>
      <c r="F54" s="42"/>
    </row>
    <row r="55" spans="1:17" s="4" customFormat="1" ht="20.25" customHeight="1" x14ac:dyDescent="0.25">
      <c r="A55" s="26"/>
      <c r="B55" s="26"/>
      <c r="C55" s="26"/>
      <c r="D55" s="26"/>
      <c r="E55" s="26"/>
      <c r="F55" s="26"/>
    </row>
    <row r="56" spans="1:17" x14ac:dyDescent="0.25">
      <c r="A56" s="43" t="s">
        <v>12</v>
      </c>
      <c r="B56" s="41" t="s">
        <v>84</v>
      </c>
      <c r="C56" s="41"/>
      <c r="D56" s="41"/>
      <c r="E56" s="41"/>
      <c r="F56" s="29" t="s">
        <v>83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1:17" x14ac:dyDescent="0.25">
      <c r="A57" s="44"/>
      <c r="B57" s="41"/>
      <c r="C57" s="41"/>
      <c r="D57" s="41"/>
      <c r="E57" s="41"/>
      <c r="F57" s="29" t="str">
        <f>F11</f>
        <v>Mês 01</v>
      </c>
      <c r="G57" s="29" t="str">
        <f t="shared" ref="G57:Q57" si="4">G11</f>
        <v>Mês 02</v>
      </c>
      <c r="H57" s="29" t="str">
        <f t="shared" si="4"/>
        <v>Mês 03</v>
      </c>
      <c r="I57" s="29" t="str">
        <f t="shared" si="4"/>
        <v>Mês 04</v>
      </c>
      <c r="J57" s="29" t="str">
        <f t="shared" si="4"/>
        <v>Mês 05</v>
      </c>
      <c r="K57" s="29" t="str">
        <f t="shared" si="4"/>
        <v>Mês 06</v>
      </c>
      <c r="L57" s="29" t="str">
        <f t="shared" si="4"/>
        <v>Mês 07</v>
      </c>
      <c r="M57" s="29" t="str">
        <f t="shared" si="4"/>
        <v>Mês 08</v>
      </c>
      <c r="N57" s="29" t="str">
        <f t="shared" si="4"/>
        <v>Mês 09</v>
      </c>
      <c r="O57" s="29" t="str">
        <f t="shared" si="4"/>
        <v>Mês 10</v>
      </c>
      <c r="P57" s="29" t="str">
        <f t="shared" si="4"/>
        <v>Mês 11</v>
      </c>
      <c r="Q57" s="29" t="str">
        <f t="shared" si="4"/>
        <v>Mês 12</v>
      </c>
    </row>
    <row r="58" spans="1:17" x14ac:dyDescent="0.25">
      <c r="A58" s="25" t="s">
        <v>85</v>
      </c>
      <c r="B58" s="41"/>
      <c r="C58" s="41"/>
      <c r="D58" s="41"/>
      <c r="E58" s="41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x14ac:dyDescent="0.25">
      <c r="A59" s="16" t="s">
        <v>14</v>
      </c>
      <c r="B59" s="40" t="s">
        <v>57</v>
      </c>
      <c r="C59" s="40"/>
      <c r="D59" s="40"/>
      <c r="E59" s="40"/>
      <c r="F59" s="1">
        <v>7.73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6" t="s">
        <v>16</v>
      </c>
      <c r="B60" s="40" t="s">
        <v>57</v>
      </c>
      <c r="C60" s="40"/>
      <c r="D60" s="40"/>
      <c r="E60" s="40"/>
      <c r="F60" s="1">
        <v>15.2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6" t="s">
        <v>18</v>
      </c>
      <c r="B61" s="40" t="s">
        <v>57</v>
      </c>
      <c r="C61" s="40"/>
      <c r="D61" s="40"/>
      <c r="E61" s="40"/>
      <c r="F61" s="1">
        <v>31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6" t="s">
        <v>19</v>
      </c>
      <c r="B62" s="40" t="s">
        <v>57</v>
      </c>
      <c r="C62" s="40"/>
      <c r="D62" s="40"/>
      <c r="E62" s="40"/>
      <c r="F62" s="1">
        <v>31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6" t="s">
        <v>20</v>
      </c>
      <c r="B63" s="40"/>
      <c r="C63" s="40"/>
      <c r="D63" s="40"/>
      <c r="E63" s="40"/>
      <c r="F63" s="1">
        <v>8.6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6" t="s">
        <v>21</v>
      </c>
      <c r="B64" s="40" t="s">
        <v>57</v>
      </c>
      <c r="C64" s="40"/>
      <c r="D64" s="40"/>
      <c r="E64" s="40"/>
      <c r="F64" s="1">
        <v>50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6" t="s">
        <v>22</v>
      </c>
      <c r="B65" s="40" t="s">
        <v>58</v>
      </c>
      <c r="C65" s="40"/>
      <c r="D65" s="40"/>
      <c r="E65" s="40"/>
      <c r="F65" s="1">
        <v>0.5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6" t="s">
        <v>23</v>
      </c>
      <c r="B66" s="40" t="s">
        <v>30</v>
      </c>
      <c r="C66" s="40"/>
      <c r="D66" s="40"/>
      <c r="E66" s="40"/>
      <c r="F66" s="1">
        <v>26.7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6" t="s">
        <v>13</v>
      </c>
      <c r="B67" s="40" t="s">
        <v>58</v>
      </c>
      <c r="C67" s="40"/>
      <c r="D67" s="40"/>
      <c r="E67" s="40"/>
      <c r="F67" s="1">
        <v>5.3999999999999999E-2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6" t="s">
        <v>24</v>
      </c>
      <c r="B68" s="40" t="s">
        <v>24</v>
      </c>
      <c r="C68" s="40"/>
      <c r="D68" s="40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22" t="s">
        <v>32</v>
      </c>
      <c r="B69" s="40" t="s">
        <v>59</v>
      </c>
      <c r="C69" s="40"/>
      <c r="D69" s="40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22" t="s">
        <v>33</v>
      </c>
      <c r="B70" s="40" t="s">
        <v>60</v>
      </c>
      <c r="C70" s="40"/>
      <c r="D70" s="40"/>
      <c r="E70" s="4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22" t="s">
        <v>34</v>
      </c>
      <c r="B71" s="40" t="s">
        <v>61</v>
      </c>
      <c r="C71" s="40"/>
      <c r="D71" s="40"/>
      <c r="E71" s="4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22" t="s">
        <v>35</v>
      </c>
      <c r="B72" s="40" t="s">
        <v>62</v>
      </c>
      <c r="C72" s="40"/>
      <c r="D72" s="40"/>
      <c r="E72" s="4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22" t="s">
        <v>36</v>
      </c>
      <c r="B73" s="40" t="s">
        <v>63</v>
      </c>
      <c r="C73" s="40"/>
      <c r="D73" s="40"/>
      <c r="E73" s="4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25.5" x14ac:dyDescent="0.25">
      <c r="A74" s="22" t="s">
        <v>54</v>
      </c>
      <c r="B74" s="40" t="s">
        <v>64</v>
      </c>
      <c r="C74" s="40"/>
      <c r="D74" s="40"/>
      <c r="E74" s="4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22" t="s">
        <v>37</v>
      </c>
      <c r="B75" s="40" t="s">
        <v>65</v>
      </c>
      <c r="C75" s="40"/>
      <c r="D75" s="40"/>
      <c r="E75" s="4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8.75" x14ac:dyDescent="0.25">
      <c r="A76" s="22" t="s">
        <v>38</v>
      </c>
      <c r="B76" s="40" t="s">
        <v>55</v>
      </c>
      <c r="C76" s="40"/>
      <c r="D76" s="40"/>
      <c r="E76" s="4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8.75" x14ac:dyDescent="0.25">
      <c r="A77" s="22" t="s">
        <v>39</v>
      </c>
      <c r="B77" s="40" t="s">
        <v>56</v>
      </c>
      <c r="C77" s="40"/>
      <c r="D77" s="40"/>
      <c r="E77" s="4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22" t="s">
        <v>40</v>
      </c>
      <c r="B78" s="40" t="s">
        <v>66</v>
      </c>
      <c r="C78" s="40"/>
      <c r="D78" s="40"/>
      <c r="E78" s="4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22" t="s">
        <v>41</v>
      </c>
      <c r="B79" s="40" t="s">
        <v>67</v>
      </c>
      <c r="C79" s="40"/>
      <c r="D79" s="40"/>
      <c r="E79" s="4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22" t="s">
        <v>42</v>
      </c>
      <c r="B80" s="40" t="s">
        <v>68</v>
      </c>
      <c r="C80" s="40"/>
      <c r="D80" s="40"/>
      <c r="E80" s="4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22" t="s">
        <v>43</v>
      </c>
      <c r="B81" s="40" t="s">
        <v>69</v>
      </c>
      <c r="C81" s="40"/>
      <c r="D81" s="40"/>
      <c r="E81" s="4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22" t="s">
        <v>44</v>
      </c>
      <c r="B82" s="40" t="s">
        <v>70</v>
      </c>
      <c r="C82" s="40"/>
      <c r="D82" s="40"/>
      <c r="E82" s="4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22" t="s">
        <v>45</v>
      </c>
      <c r="B83" s="40" t="s">
        <v>71</v>
      </c>
      <c r="C83" s="40"/>
      <c r="D83" s="40"/>
      <c r="E83" s="4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22" t="s">
        <v>81</v>
      </c>
      <c r="B84" s="40" t="s">
        <v>72</v>
      </c>
      <c r="C84" s="40"/>
      <c r="D84" s="40"/>
      <c r="E84" s="4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22" t="s">
        <v>46</v>
      </c>
      <c r="B85" s="40" t="s">
        <v>73</v>
      </c>
      <c r="C85" s="40"/>
      <c r="D85" s="40"/>
      <c r="E85" s="4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22" t="s">
        <v>47</v>
      </c>
      <c r="B86" s="40" t="s">
        <v>74</v>
      </c>
      <c r="C86" s="40"/>
      <c r="D86" s="40"/>
      <c r="E86" s="4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22" t="s">
        <v>48</v>
      </c>
      <c r="B87" s="40" t="s">
        <v>75</v>
      </c>
      <c r="C87" s="40"/>
      <c r="D87" s="40"/>
      <c r="E87" s="4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22" t="s">
        <v>49</v>
      </c>
      <c r="B88" s="40" t="s">
        <v>76</v>
      </c>
      <c r="C88" s="40"/>
      <c r="D88" s="40"/>
      <c r="E88" s="4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22" t="s">
        <v>50</v>
      </c>
      <c r="B89" s="40" t="s">
        <v>57</v>
      </c>
      <c r="C89" s="40"/>
      <c r="D89" s="40"/>
      <c r="E89" s="4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22" t="s">
        <v>51</v>
      </c>
      <c r="B90" s="40" t="s">
        <v>57</v>
      </c>
      <c r="C90" s="40"/>
      <c r="D90" s="40"/>
      <c r="E90" s="4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25.5" x14ac:dyDescent="0.35">
      <c r="A91" s="22" t="s">
        <v>77</v>
      </c>
      <c r="B91" s="40" t="s">
        <v>78</v>
      </c>
      <c r="C91" s="40"/>
      <c r="D91" s="40"/>
      <c r="E91" s="4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22" t="s">
        <v>52</v>
      </c>
      <c r="B92" s="40" t="s">
        <v>57</v>
      </c>
      <c r="C92" s="40"/>
      <c r="D92" s="40"/>
      <c r="E92" s="4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22" t="s">
        <v>53</v>
      </c>
      <c r="B93" s="40" t="s">
        <v>57</v>
      </c>
      <c r="C93" s="40"/>
      <c r="D93" s="40"/>
      <c r="E93" s="4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</sheetData>
  <mergeCells count="64">
    <mergeCell ref="J57:J58"/>
    <mergeCell ref="A7:G7"/>
    <mergeCell ref="B10:E10"/>
    <mergeCell ref="A4:G4"/>
    <mergeCell ref="H4:M4"/>
    <mergeCell ref="A5:G5"/>
    <mergeCell ref="A6:G6"/>
    <mergeCell ref="O57:O58"/>
    <mergeCell ref="N57:N58"/>
    <mergeCell ref="M57:M58"/>
    <mergeCell ref="L57:L58"/>
    <mergeCell ref="K57:K58"/>
    <mergeCell ref="B93:E93"/>
    <mergeCell ref="B92:E92"/>
    <mergeCell ref="B91:E91"/>
    <mergeCell ref="B90:E90"/>
    <mergeCell ref="B89:E89"/>
    <mergeCell ref="B88:E88"/>
    <mergeCell ref="B87:E87"/>
    <mergeCell ref="B86:E86"/>
    <mergeCell ref="B85:E85"/>
    <mergeCell ref="B84:E84"/>
    <mergeCell ref="B83:E83"/>
    <mergeCell ref="B82:E82"/>
    <mergeCell ref="B81:E81"/>
    <mergeCell ref="B80:E80"/>
    <mergeCell ref="B79:E79"/>
    <mergeCell ref="B78:E78"/>
    <mergeCell ref="B77:E77"/>
    <mergeCell ref="B76:E76"/>
    <mergeCell ref="B75:E75"/>
    <mergeCell ref="B74:E74"/>
    <mergeCell ref="B73:E73"/>
    <mergeCell ref="B72:E72"/>
    <mergeCell ref="B71:E71"/>
    <mergeCell ref="B70:E70"/>
    <mergeCell ref="B56:E58"/>
    <mergeCell ref="B69:E69"/>
    <mergeCell ref="B68:E68"/>
    <mergeCell ref="B67:E67"/>
    <mergeCell ref="B66:E66"/>
    <mergeCell ref="B65:E65"/>
    <mergeCell ref="B64:E64"/>
    <mergeCell ref="B63:E63"/>
    <mergeCell ref="B62:E62"/>
    <mergeCell ref="B61:E61"/>
    <mergeCell ref="B60:E60"/>
    <mergeCell ref="B59:E59"/>
    <mergeCell ref="I57:I58"/>
    <mergeCell ref="H57:H58"/>
    <mergeCell ref="A2:Q2"/>
    <mergeCell ref="N4:Q4"/>
    <mergeCell ref="O5:Q5"/>
    <mergeCell ref="O6:Q6"/>
    <mergeCell ref="O7:Q7"/>
    <mergeCell ref="A54:F54"/>
    <mergeCell ref="F10:Q10"/>
    <mergeCell ref="A10:A11"/>
    <mergeCell ref="A56:A57"/>
    <mergeCell ref="F56:Q56"/>
    <mergeCell ref="F57:F58"/>
    <mergeCell ref="G57:G58"/>
    <mergeCell ref="Q57:Q58"/>
    <mergeCell ref="P57:P58"/>
  </mergeCells>
  <conditionalFormatting sqref="F12:Q12">
    <cfRule type="cellIs" dxfId="15" priority="20" stopIfTrue="1" operator="greaterThan">
      <formula>$C$12</formula>
    </cfRule>
  </conditionalFormatting>
  <conditionalFormatting sqref="Q15">
    <cfRule type="cellIs" dxfId="14" priority="21" stopIfTrue="1" operator="lessThan">
      <formula>85</formula>
    </cfRule>
  </conditionalFormatting>
  <conditionalFormatting sqref="F13:Q13">
    <cfRule type="cellIs" dxfId="13" priority="22" stopIfTrue="1" operator="lessThan">
      <formula>75</formula>
    </cfRule>
  </conditionalFormatting>
  <conditionalFormatting sqref="F17:Q17">
    <cfRule type="cellIs" dxfId="12" priority="24" stopIfTrue="1" operator="lessThan">
      <formula>70</formula>
    </cfRule>
  </conditionalFormatting>
  <conditionalFormatting sqref="F14:Q14">
    <cfRule type="expression" dxfId="11" priority="38" stopIfTrue="1">
      <formula>IF($G$10="Não",1,0)</formula>
    </cfRule>
  </conditionalFormatting>
  <conditionalFormatting sqref="F18:Q18">
    <cfRule type="expression" dxfId="10" priority="39" stopIfTrue="1">
      <formula>IF($F$14="Não",1,0)</formula>
    </cfRule>
  </conditionalFormatting>
  <conditionalFormatting sqref="F12:Q12">
    <cfRule type="cellIs" dxfId="9" priority="19" stopIfTrue="1" operator="between">
      <formula>$B$12</formula>
      <formula>$C$12</formula>
    </cfRule>
  </conditionalFormatting>
  <conditionalFormatting sqref="F16:Q16">
    <cfRule type="cellIs" dxfId="8" priority="18" stopIfTrue="1" operator="greaterThan">
      <formula>$C$12</formula>
    </cfRule>
  </conditionalFormatting>
  <conditionalFormatting sqref="F16:Q16">
    <cfRule type="cellIs" dxfId="7" priority="17" stopIfTrue="1" operator="between">
      <formula>$B16</formula>
      <formula>$C16</formula>
    </cfRule>
  </conditionalFormatting>
  <conditionalFormatting sqref="F20:Q20">
    <cfRule type="cellIs" dxfId="6" priority="16" stopIfTrue="1" operator="greaterThan">
      <formula>$C$12</formula>
    </cfRule>
  </conditionalFormatting>
  <conditionalFormatting sqref="F20:Q20">
    <cfRule type="cellIs" dxfId="5" priority="15" stopIfTrue="1" operator="between">
      <formula>$B20</formula>
      <formula>$C20</formula>
    </cfRule>
  </conditionalFormatting>
  <conditionalFormatting sqref="F21:Q21">
    <cfRule type="cellIs" dxfId="4" priority="14" stopIfTrue="1" operator="greaterThan">
      <formula>$C$12</formula>
    </cfRule>
  </conditionalFormatting>
  <conditionalFormatting sqref="F21:Q21">
    <cfRule type="cellIs" dxfId="3" priority="13" stopIfTrue="1" operator="between">
      <formula>$B21</formula>
      <formula>$C21</formula>
    </cfRule>
  </conditionalFormatting>
  <conditionalFormatting sqref="F22:Q52">
    <cfRule type="cellIs" dxfId="2" priority="12" stopIfTrue="1" operator="greaterThan">
      <formula>$C$22</formula>
    </cfRule>
  </conditionalFormatting>
  <conditionalFormatting sqref="F22:Q52">
    <cfRule type="cellIs" dxfId="1" priority="11" stopIfTrue="1" operator="between">
      <formula>$B22</formula>
      <formula>$C22</formula>
    </cfRule>
  </conditionalFormatting>
  <conditionalFormatting sqref="Q19">
    <cfRule type="cellIs" dxfId="0" priority="1" stopIfTrue="1" operator="lessThan">
      <formula>85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D10" sqref="D10"/>
    </sheetView>
  </sheetViews>
  <sheetFormatPr defaultRowHeight="15" x14ac:dyDescent="0.25"/>
  <sheetData>
    <row r="2" spans="1:1" x14ac:dyDescent="0.25">
      <c r="A2" t="s">
        <v>7</v>
      </c>
    </row>
    <row r="3" spans="1:1" x14ac:dyDescent="0.25">
      <c r="A3" s="1" t="s">
        <v>4</v>
      </c>
    </row>
    <row r="4" spans="1:1" x14ac:dyDescent="0.25">
      <c r="A4" s="1" t="s">
        <v>5</v>
      </c>
    </row>
    <row r="5" spans="1:1" x14ac:dyDescent="0.25">
      <c r="A5" s="1" t="s">
        <v>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Efluentes Líquidos</vt:lpstr>
      <vt:lpstr>Plan2</vt:lpstr>
    </vt:vector>
  </TitlesOfParts>
  <Company>Cidade Administrativa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da Fonseca (SISEMA)</dc:creator>
  <cp:lastModifiedBy>Marcelo da Fonseca (SISEMA)</cp:lastModifiedBy>
  <dcterms:created xsi:type="dcterms:W3CDTF">2016-11-28T11:50:32Z</dcterms:created>
  <dcterms:modified xsi:type="dcterms:W3CDTF">2017-03-20T16:44:25Z</dcterms:modified>
</cp:coreProperties>
</file>